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nuser1\Downloads\"/>
    </mc:Choice>
  </mc:AlternateContent>
  <xr:revisionPtr revIDLastSave="0" documentId="8_{4DAF1387-EC6C-5744-8846-8BEB55422307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Table 1" sheetId="1" r:id="rId1"/>
    <sheet name="Table 2" sheetId="2" r:id="rId2"/>
    <sheet name="Table 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J7" i="2"/>
  <c r="G8" i="2"/>
  <c r="J8" i="2"/>
  <c r="G11" i="2"/>
  <c r="J11" i="2"/>
  <c r="G12" i="2"/>
  <c r="J12" i="2"/>
  <c r="G6" i="3"/>
  <c r="J6" i="3"/>
  <c r="G7" i="3"/>
  <c r="J7" i="3"/>
  <c r="G10" i="3"/>
  <c r="J10" i="3"/>
  <c r="G11" i="3"/>
  <c r="J11" i="3"/>
  <c r="G5" i="1"/>
  <c r="J5" i="1"/>
  <c r="G6" i="1"/>
  <c r="J6" i="1"/>
  <c r="G10" i="1"/>
  <c r="J10" i="1"/>
  <c r="G3" i="2"/>
  <c r="J3" i="2"/>
  <c r="G3" i="3"/>
  <c r="J3" i="3"/>
  <c r="F7" i="2"/>
  <c r="I7" i="2"/>
  <c r="F9" i="2"/>
  <c r="I9" i="2"/>
  <c r="F10" i="2"/>
  <c r="I10" i="2"/>
  <c r="F11" i="2"/>
  <c r="I11" i="2"/>
  <c r="F6" i="3"/>
  <c r="I6" i="3"/>
  <c r="F10" i="3"/>
  <c r="I10" i="3"/>
  <c r="F5" i="1"/>
  <c r="I5" i="1"/>
  <c r="F8" i="1"/>
  <c r="I8" i="1"/>
  <c r="F9" i="1"/>
  <c r="I9" i="1"/>
  <c r="F3" i="2"/>
  <c r="I3" i="2"/>
  <c r="F3" i="1"/>
  <c r="I3" i="1"/>
  <c r="E4" i="2"/>
  <c r="H4" i="2"/>
  <c r="E8" i="2"/>
  <c r="H8" i="2"/>
  <c r="E9" i="2"/>
  <c r="H9" i="2"/>
  <c r="E4" i="3"/>
  <c r="H4" i="3"/>
  <c r="E10" i="1"/>
  <c r="H10" i="1"/>
  <c r="E3" i="3"/>
  <c r="H3" i="3"/>
  <c r="E3" i="1"/>
  <c r="H3" i="1"/>
  <c r="G12" i="3"/>
  <c r="J12" i="3"/>
  <c r="G12" i="1"/>
  <c r="J12" i="1"/>
  <c r="G11" i="1"/>
  <c r="J11" i="1"/>
  <c r="G9" i="2"/>
  <c r="J9" i="2"/>
  <c r="G10" i="2"/>
  <c r="J10" i="2"/>
  <c r="G8" i="3"/>
  <c r="J8" i="3"/>
  <c r="G9" i="3"/>
  <c r="J9" i="3"/>
  <c r="G8" i="1"/>
  <c r="J8" i="1"/>
  <c r="G9" i="1"/>
  <c r="J9" i="1"/>
  <c r="G7" i="1"/>
  <c r="J7" i="1"/>
  <c r="G6" i="2"/>
  <c r="J6" i="2"/>
  <c r="G5" i="2"/>
  <c r="J5" i="2"/>
  <c r="G5" i="3"/>
  <c r="J5" i="3"/>
  <c r="G4" i="2"/>
  <c r="J4" i="2"/>
  <c r="G4" i="3"/>
  <c r="J4" i="3"/>
  <c r="G4" i="1"/>
  <c r="J4" i="1"/>
  <c r="G3" i="1"/>
  <c r="J3" i="1"/>
  <c r="F3" i="3"/>
  <c r="I3" i="3"/>
  <c r="F12" i="2"/>
  <c r="I12" i="2"/>
  <c r="F12" i="3"/>
  <c r="I12" i="3"/>
  <c r="F12" i="1"/>
  <c r="I12" i="1"/>
  <c r="F11" i="3"/>
  <c r="I11" i="3"/>
  <c r="F11" i="1"/>
  <c r="I11" i="1"/>
  <c r="F8" i="2"/>
  <c r="I8" i="2"/>
  <c r="F8" i="3"/>
  <c r="I8" i="3"/>
  <c r="F9" i="3"/>
  <c r="I9" i="3"/>
  <c r="F10" i="1"/>
  <c r="I10" i="1"/>
  <c r="F7" i="3"/>
  <c r="I7" i="3"/>
  <c r="F7" i="1"/>
  <c r="I7" i="1"/>
  <c r="F6" i="2"/>
  <c r="I6" i="2"/>
  <c r="F6" i="1"/>
  <c r="I6" i="1"/>
  <c r="F5" i="2"/>
  <c r="I5" i="2"/>
  <c r="F5" i="3"/>
  <c r="I5" i="3"/>
  <c r="F4" i="2"/>
  <c r="I4" i="2"/>
  <c r="F4" i="3"/>
  <c r="I4" i="3"/>
  <c r="F4" i="1"/>
  <c r="I4" i="1"/>
  <c r="E4" i="1"/>
  <c r="H4" i="1"/>
  <c r="E3" i="2"/>
  <c r="H3" i="2"/>
  <c r="E12" i="2"/>
  <c r="H12" i="2"/>
  <c r="E12" i="3"/>
  <c r="H12" i="3"/>
  <c r="E12" i="1"/>
  <c r="H12" i="1"/>
  <c r="E11" i="2"/>
  <c r="H11" i="2"/>
  <c r="E11" i="3"/>
  <c r="H11" i="3"/>
  <c r="E11" i="1"/>
  <c r="H11" i="1"/>
  <c r="E10" i="2"/>
  <c r="H10" i="2"/>
  <c r="E8" i="3"/>
  <c r="H8" i="3"/>
  <c r="E9" i="3"/>
  <c r="H9" i="3"/>
  <c r="E10" i="3"/>
  <c r="H10" i="3"/>
  <c r="E8" i="1"/>
  <c r="H8" i="1"/>
  <c r="E9" i="1"/>
  <c r="H9" i="1"/>
  <c r="E7" i="2"/>
  <c r="H7" i="2"/>
  <c r="E7" i="3"/>
  <c r="H7" i="3"/>
  <c r="E7" i="1"/>
  <c r="H7" i="1"/>
  <c r="E6" i="2"/>
  <c r="H6" i="2"/>
  <c r="E6" i="3"/>
  <c r="H6" i="3"/>
  <c r="E6" i="1"/>
  <c r="H6" i="1"/>
  <c r="E5" i="2"/>
  <c r="H5" i="2"/>
  <c r="E5" i="3"/>
  <c r="H5" i="3"/>
  <c r="E5" i="1"/>
  <c r="H5" i="1"/>
</calcChain>
</file>

<file path=xl/sharedStrings.xml><?xml version="1.0" encoding="utf-8"?>
<sst xmlns="http://schemas.openxmlformats.org/spreadsheetml/2006/main" count="49" uniqueCount="29">
  <si>
    <r>
      <rPr>
        <sz val="6"/>
        <rFont val="Calibri"/>
        <family val="1"/>
      </rPr>
      <t>№</t>
    </r>
  </si>
  <si>
    <r>
      <rPr>
        <sz val="6"/>
        <rFont val="Calibri"/>
        <family val="1"/>
      </rPr>
      <t>Название</t>
    </r>
  </si>
  <si>
    <r>
      <rPr>
        <sz val="6"/>
        <rFont val="Calibri"/>
        <family val="1"/>
      </rPr>
      <t xml:space="preserve">Стоимость
</t>
    </r>
    <r>
      <rPr>
        <sz val="6"/>
        <rFont val="Calibri"/>
        <family val="1"/>
      </rPr>
      <t>изготовления</t>
    </r>
  </si>
  <si>
    <r>
      <rPr>
        <sz val="6"/>
        <rFont val="Calibri"/>
        <family val="1"/>
      </rPr>
      <t xml:space="preserve">Кол-во
</t>
    </r>
    <r>
      <rPr>
        <sz val="6"/>
        <rFont val="Calibri"/>
        <family val="1"/>
      </rPr>
      <t>материала</t>
    </r>
  </si>
  <si>
    <r>
      <rPr>
        <sz val="6"/>
        <rFont val="Calibri"/>
        <family val="1"/>
      </rPr>
      <t>Стоимость материала</t>
    </r>
  </si>
  <si>
    <r>
      <rPr>
        <sz val="6"/>
        <rFont val="Calibri"/>
        <family val="1"/>
      </rPr>
      <t>Стоимость материала + изготовлениеитого</t>
    </r>
  </si>
  <si>
    <r>
      <rPr>
        <sz val="6"/>
        <rFont val="Calibri"/>
        <family val="1"/>
      </rPr>
      <t>Белый</t>
    </r>
  </si>
  <si>
    <r>
      <rPr>
        <sz val="6"/>
        <rFont val="Calibri"/>
        <family val="1"/>
      </rPr>
      <t>С частицами</t>
    </r>
  </si>
  <si>
    <r>
      <rPr>
        <sz val="6"/>
        <rFont val="Calibri"/>
        <family val="1"/>
      </rPr>
      <t>Мраморная</t>
    </r>
  </si>
  <si>
    <r>
      <rPr>
        <sz val="6"/>
        <rFont val="Calibri"/>
        <family val="1"/>
      </rPr>
      <t>А-206 “Лодочка”</t>
    </r>
  </si>
  <si>
    <r>
      <rPr>
        <sz val="6"/>
        <rFont val="Calibri"/>
        <family val="1"/>
      </rPr>
      <t>№304</t>
    </r>
  </si>
  <si>
    <r>
      <rPr>
        <sz val="6"/>
        <rFont val="Calibri"/>
        <family val="1"/>
      </rPr>
      <t>№413</t>
    </r>
  </si>
  <si>
    <r>
      <rPr>
        <sz val="6"/>
        <rFont val="Calibri"/>
        <family val="1"/>
      </rPr>
      <t>Mix 3842</t>
    </r>
  </si>
  <si>
    <r>
      <rPr>
        <sz val="6"/>
        <rFont val="Calibri"/>
        <family val="1"/>
      </rPr>
      <t>A-202</t>
    </r>
  </si>
  <si>
    <r>
      <rPr>
        <sz val="6"/>
        <rFont val="Calibri"/>
        <family val="1"/>
      </rPr>
      <t>A-201</t>
    </r>
  </si>
  <si>
    <r>
      <rPr>
        <sz val="6"/>
        <rFont val="Calibri"/>
        <family val="1"/>
      </rPr>
      <t>А-203</t>
    </r>
  </si>
  <si>
    <r>
      <rPr>
        <sz val="6"/>
        <rFont val="Calibri"/>
        <family val="1"/>
      </rPr>
      <t>А-207</t>
    </r>
  </si>
  <si>
    <r>
      <rPr>
        <sz val="6"/>
        <rFont val="Calibri"/>
        <family val="1"/>
      </rPr>
      <t>А-208 Щелевая</t>
    </r>
  </si>
  <si>
    <r>
      <rPr>
        <sz val="6"/>
        <rFont val="Calibri"/>
        <family val="1"/>
      </rPr>
      <t>А-209 Щелевая</t>
    </r>
  </si>
  <si>
    <r>
      <rPr>
        <sz val="6"/>
        <rFont val="Calibri"/>
        <family val="1"/>
      </rPr>
      <t>Цена за лист USD</t>
    </r>
  </si>
  <si>
    <r>
      <rPr>
        <sz val="6"/>
        <rFont val="Calibri"/>
        <family val="1"/>
      </rPr>
      <t>Курс доллара</t>
    </r>
  </si>
  <si>
    <r>
      <rPr>
        <sz val="6"/>
        <rFont val="Calibri"/>
        <family val="1"/>
      </rPr>
      <t>Клей</t>
    </r>
  </si>
  <si>
    <t>Цвета</t>
  </si>
  <si>
    <t>Цена</t>
  </si>
  <si>
    <t>Курс</t>
  </si>
  <si>
    <t>Белый RUB</t>
  </si>
  <si>
    <t>С частицами USD</t>
  </si>
  <si>
    <t>Мраморная USD</t>
  </si>
  <si>
    <t>Клей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</si>
</sst>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6"/>
      <name val="Calibri"/>
    </font>
    <font>
      <sz val="6"/>
      <color rgb="FF000000"/>
      <name val="Calibri"/>
      <family val="2"/>
    </font>
    <font>
      <sz val="6"/>
      <name val="Calibri"/>
      <family val="1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right" vertical="top" wrapText="1" indent="2"/>
    </xf>
    <xf numFmtId="4" fontId="2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>
      <alignment horizontal="left" vertical="top" indent="2" shrinkToFit="1"/>
    </xf>
    <xf numFmtId="0" fontId="1" fillId="0" borderId="1" xfId="0" applyFont="1" applyFill="1" applyBorder="1" applyAlignment="1">
      <alignment horizontal="right" vertical="top" wrapText="1" indent="3"/>
    </xf>
    <xf numFmtId="0" fontId="1" fillId="0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indent="4" shrinkToFit="1"/>
    </xf>
    <xf numFmtId="0" fontId="0" fillId="0" borderId="7" xfId="0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0" fillId="0" borderId="8" xfId="0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 inden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 wrapText="1" indent="6"/>
    </xf>
    <xf numFmtId="0" fontId="1" fillId="0" borderId="5" xfId="0" applyFont="1" applyFill="1" applyBorder="1" applyAlignment="1">
      <alignment horizontal="left" vertical="top" wrapText="1" indent="6"/>
    </xf>
    <xf numFmtId="0" fontId="1" fillId="0" borderId="6" xfId="0" applyFont="1" applyFill="1" applyBorder="1" applyAlignment="1">
      <alignment horizontal="left" vertical="top" wrapText="1" indent="6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F21" sqref="F21"/>
    </sheetView>
  </sheetViews>
  <sheetFormatPr defaultRowHeight="13.5" x14ac:dyDescent="0.15"/>
  <cols>
    <col min="1" max="1" width="6.8046875" customWidth="1"/>
    <col min="2" max="2" width="20.1484375" customWidth="1"/>
    <col min="3" max="3" width="12.94140625" bestFit="1" customWidth="1"/>
    <col min="4" max="4" width="12.2734375" bestFit="1" customWidth="1"/>
    <col min="5" max="5" width="13.4765625" customWidth="1"/>
    <col min="6" max="6" width="10.5390625" customWidth="1"/>
    <col min="7" max="7" width="9.33984375" customWidth="1"/>
    <col min="8" max="8" width="12.140625" customWidth="1"/>
    <col min="9" max="9" width="9.47265625" customWidth="1"/>
    <col min="10" max="10" width="8.8046875" customWidth="1"/>
  </cols>
  <sheetData>
    <row r="1" spans="1:13" ht="8.25" customHeight="1" x14ac:dyDescent="0.15">
      <c r="A1" s="27" t="s">
        <v>0</v>
      </c>
      <c r="B1" s="29" t="s">
        <v>1</v>
      </c>
      <c r="C1" s="31" t="s">
        <v>2</v>
      </c>
      <c r="D1" s="31" t="s">
        <v>3</v>
      </c>
      <c r="E1" s="33" t="s">
        <v>4</v>
      </c>
      <c r="F1" s="34"/>
      <c r="G1" s="35"/>
      <c r="H1" s="22" t="s">
        <v>5</v>
      </c>
      <c r="I1" s="23"/>
      <c r="J1" s="24"/>
    </row>
    <row r="2" spans="1:13" ht="12.75" customHeight="1" x14ac:dyDescent="0.15">
      <c r="A2" s="28"/>
      <c r="B2" s="30"/>
      <c r="C2" s="32"/>
      <c r="D2" s="32"/>
      <c r="E2" s="1" t="s">
        <v>6</v>
      </c>
      <c r="F2" s="1" t="s">
        <v>7</v>
      </c>
      <c r="G2" s="1" t="s">
        <v>8</v>
      </c>
      <c r="H2" s="1" t="s">
        <v>6</v>
      </c>
      <c r="I2" s="1" t="s">
        <v>7</v>
      </c>
      <c r="J2" s="1" t="s">
        <v>8</v>
      </c>
      <c r="L2" s="13" t="s">
        <v>24</v>
      </c>
      <c r="M2">
        <v>92</v>
      </c>
    </row>
    <row r="3" spans="1:13" ht="16.350000000000001" customHeight="1" x14ac:dyDescent="0.15">
      <c r="A3" s="2">
        <v>1</v>
      </c>
      <c r="B3" s="3" t="s">
        <v>9</v>
      </c>
      <c r="C3" s="4">
        <v>8000</v>
      </c>
      <c r="D3" s="5">
        <v>0.25</v>
      </c>
      <c r="E3" s="4">
        <f>$D3*B$16+$C$17*$M$2</f>
        <v>6538</v>
      </c>
      <c r="F3" s="4">
        <f>$D3*C$16*$M$2+$C$17*$M$2</f>
        <v>8073</v>
      </c>
      <c r="G3" s="4">
        <f>$D3*D$16*$M$2+$C$17*$M$2</f>
        <v>9798</v>
      </c>
      <c r="H3" s="4">
        <f>E3+C3</f>
        <v>14538</v>
      </c>
      <c r="I3" s="4">
        <f>F3+C3</f>
        <v>16073</v>
      </c>
      <c r="J3" s="4">
        <f>G3+C3</f>
        <v>17798</v>
      </c>
    </row>
    <row r="4" spans="1:13" ht="8.25" customHeight="1" x14ac:dyDescent="0.15">
      <c r="A4" s="2">
        <v>2</v>
      </c>
      <c r="B4" s="1" t="s">
        <v>10</v>
      </c>
      <c r="C4" s="4">
        <v>6800</v>
      </c>
      <c r="D4" s="5">
        <v>0.25</v>
      </c>
      <c r="E4" s="4">
        <f>$D4*B$16+$C$17*$M$2</f>
        <v>6538</v>
      </c>
      <c r="F4" s="4">
        <f>$D4*C$16*M2+$C$17*$M$2</f>
        <v>8073</v>
      </c>
      <c r="G4" s="4">
        <f>$D4*D$16*M2+$C$17*$M$2</f>
        <v>9798</v>
      </c>
      <c r="H4" s="4">
        <f t="shared" ref="H4:H12" si="0">E4+C4</f>
        <v>13338</v>
      </c>
      <c r="I4" s="4">
        <f t="shared" ref="I4:I12" si="1">F4+C4</f>
        <v>14873</v>
      </c>
      <c r="J4" s="4">
        <f t="shared" ref="J4:J12" si="2">G4+C4</f>
        <v>16598</v>
      </c>
    </row>
    <row r="5" spans="1:13" ht="8.25" customHeight="1" x14ac:dyDescent="0.15">
      <c r="A5" s="2">
        <v>3</v>
      </c>
      <c r="B5" s="1" t="s">
        <v>11</v>
      </c>
      <c r="C5" s="4">
        <v>8800</v>
      </c>
      <c r="D5" s="5">
        <v>0.25</v>
      </c>
      <c r="E5" s="4">
        <f>D5*$B$16+$C$17*$M$2*2</f>
        <v>7826</v>
      </c>
      <c r="F5" s="4">
        <f>D5*$C$16*$M$2+$C$17*$M$2*2</f>
        <v>9361</v>
      </c>
      <c r="G5" s="4">
        <f>$D5*D$16*$M$2+$C$17*$M$2*2</f>
        <v>11086</v>
      </c>
      <c r="H5" s="4">
        <f t="shared" si="0"/>
        <v>16626</v>
      </c>
      <c r="I5" s="4">
        <f t="shared" si="1"/>
        <v>18161</v>
      </c>
      <c r="J5" s="4">
        <f t="shared" si="2"/>
        <v>19886</v>
      </c>
    </row>
    <row r="6" spans="1:13" ht="8.25" customHeight="1" x14ac:dyDescent="0.15">
      <c r="A6" s="2">
        <v>4</v>
      </c>
      <c r="B6" s="1" t="s">
        <v>12</v>
      </c>
      <c r="C6" s="4">
        <v>8500</v>
      </c>
      <c r="D6" s="5">
        <v>0.25</v>
      </c>
      <c r="E6" s="4">
        <f>D6*$B$16+$C$17*$M$2</f>
        <v>6538</v>
      </c>
      <c r="F6" s="4">
        <f>D6*$C$16*$M$2+$C$17*$M$2</f>
        <v>8073</v>
      </c>
      <c r="G6" s="4">
        <f>$D6*D$16*$M$2+$C$17*$M$2</f>
        <v>9798</v>
      </c>
      <c r="H6" s="4">
        <f t="shared" si="0"/>
        <v>15038</v>
      </c>
      <c r="I6" s="4">
        <f t="shared" si="1"/>
        <v>16573</v>
      </c>
      <c r="J6" s="4">
        <f t="shared" si="2"/>
        <v>18298</v>
      </c>
    </row>
    <row r="7" spans="1:13" ht="8.25" customHeight="1" x14ac:dyDescent="0.15">
      <c r="A7" s="2">
        <v>5</v>
      </c>
      <c r="B7" s="1" t="s">
        <v>13</v>
      </c>
      <c r="C7" s="4">
        <v>8500</v>
      </c>
      <c r="D7" s="5">
        <v>0.25</v>
      </c>
      <c r="E7" s="4">
        <f>D7*$B$16</f>
        <v>5250</v>
      </c>
      <c r="F7" s="4">
        <f>D7*$C$16*$M$2</f>
        <v>6785</v>
      </c>
      <c r="G7" s="4">
        <f>$D7*D$16*$M$2</f>
        <v>8510</v>
      </c>
      <c r="H7" s="4">
        <f t="shared" si="0"/>
        <v>13750</v>
      </c>
      <c r="I7" s="4">
        <f t="shared" si="1"/>
        <v>15285</v>
      </c>
      <c r="J7" s="4">
        <f t="shared" si="2"/>
        <v>17010</v>
      </c>
    </row>
    <row r="8" spans="1:13" ht="8.25" customHeight="1" x14ac:dyDescent="0.15">
      <c r="A8" s="2">
        <v>6</v>
      </c>
      <c r="B8" s="1" t="s">
        <v>14</v>
      </c>
      <c r="C8" s="4">
        <v>8500</v>
      </c>
      <c r="D8" s="5">
        <v>0.25</v>
      </c>
      <c r="E8" s="4">
        <f t="shared" ref="E8:E10" si="3">D8*$B$16</f>
        <v>5250</v>
      </c>
      <c r="F8" s="4">
        <f t="shared" ref="F8:F10" si="4">D8*$C$16*$M$2</f>
        <v>6785</v>
      </c>
      <c r="G8" s="4">
        <f t="shared" ref="G8:G10" si="5">$D8*D$16*$M$2</f>
        <v>8510</v>
      </c>
      <c r="H8" s="4">
        <f t="shared" si="0"/>
        <v>13750</v>
      </c>
      <c r="I8" s="4">
        <f t="shared" si="1"/>
        <v>15285</v>
      </c>
      <c r="J8" s="4">
        <f t="shared" si="2"/>
        <v>17010</v>
      </c>
    </row>
    <row r="9" spans="1:13" ht="8.25" customHeight="1" x14ac:dyDescent="0.15">
      <c r="A9" s="2">
        <v>7</v>
      </c>
      <c r="B9" s="1" t="s">
        <v>15</v>
      </c>
      <c r="C9" s="4">
        <v>5500</v>
      </c>
      <c r="D9" s="5">
        <v>0.25</v>
      </c>
      <c r="E9" s="4">
        <f t="shared" si="3"/>
        <v>5250</v>
      </c>
      <c r="F9" s="4">
        <f t="shared" si="4"/>
        <v>6785</v>
      </c>
      <c r="G9" s="4">
        <f t="shared" si="5"/>
        <v>8510</v>
      </c>
      <c r="H9" s="4">
        <f t="shared" si="0"/>
        <v>10750</v>
      </c>
      <c r="I9" s="4">
        <f t="shared" si="1"/>
        <v>12285</v>
      </c>
      <c r="J9" s="4">
        <f t="shared" si="2"/>
        <v>14010</v>
      </c>
    </row>
    <row r="10" spans="1:13" ht="8.25" customHeight="1" x14ac:dyDescent="0.15">
      <c r="A10" s="2">
        <v>8</v>
      </c>
      <c r="B10" s="1" t="s">
        <v>16</v>
      </c>
      <c r="C10" s="4">
        <v>5500</v>
      </c>
      <c r="D10" s="5">
        <v>0.25</v>
      </c>
      <c r="E10" s="4">
        <f t="shared" si="3"/>
        <v>5250</v>
      </c>
      <c r="F10" s="4">
        <f t="shared" si="4"/>
        <v>6785</v>
      </c>
      <c r="G10" s="4">
        <f t="shared" si="5"/>
        <v>8510</v>
      </c>
      <c r="H10" s="4">
        <f t="shared" si="0"/>
        <v>10750</v>
      </c>
      <c r="I10" s="4">
        <f t="shared" si="1"/>
        <v>12285</v>
      </c>
      <c r="J10" s="4">
        <f t="shared" si="2"/>
        <v>14010</v>
      </c>
    </row>
    <row r="11" spans="1:13" ht="8.25" customHeight="1" x14ac:dyDescent="0.15">
      <c r="A11" s="2">
        <v>9</v>
      </c>
      <c r="B11" s="6" t="s">
        <v>17</v>
      </c>
      <c r="C11" s="4">
        <v>16000</v>
      </c>
      <c r="D11" s="5">
        <v>0.5</v>
      </c>
      <c r="E11" s="4">
        <f>D11*$B$16+$C$17*$M$2*3</f>
        <v>14364</v>
      </c>
      <c r="F11" s="4">
        <f>D11*$C$16*$M$2+$C$17*$M$2*3</f>
        <v>17434</v>
      </c>
      <c r="G11" s="4">
        <f>$D11*D$16*$M$2+$C$17*$M$2*3</f>
        <v>20884</v>
      </c>
      <c r="H11" s="4">
        <f t="shared" si="0"/>
        <v>30364</v>
      </c>
      <c r="I11" s="4">
        <f t="shared" si="1"/>
        <v>33434</v>
      </c>
      <c r="J11" s="4">
        <f t="shared" si="2"/>
        <v>36884</v>
      </c>
    </row>
    <row r="12" spans="1:13" ht="8.25" customHeight="1" x14ac:dyDescent="0.15">
      <c r="A12" s="2">
        <v>10</v>
      </c>
      <c r="B12" s="6" t="s">
        <v>18</v>
      </c>
      <c r="C12" s="4">
        <v>16000</v>
      </c>
      <c r="D12" s="5">
        <v>0.5</v>
      </c>
      <c r="E12" s="4">
        <f>D12*$B$16+$C$17*$M$2*3</f>
        <v>14364</v>
      </c>
      <c r="F12" s="4">
        <f>D12*$C$16*$M$2+$C$17*$M$2*3</f>
        <v>17434</v>
      </c>
      <c r="G12" s="4">
        <f>$D12*D$16*$M$2+$C$17*$M$2*3</f>
        <v>20884</v>
      </c>
      <c r="H12" s="4">
        <f t="shared" si="0"/>
        <v>30364</v>
      </c>
      <c r="I12" s="4">
        <f t="shared" si="1"/>
        <v>33434</v>
      </c>
      <c r="J12" s="4">
        <f t="shared" si="2"/>
        <v>36884</v>
      </c>
    </row>
    <row r="14" spans="1:13" x14ac:dyDescent="0.15">
      <c r="B14" s="25" t="s">
        <v>22</v>
      </c>
      <c r="C14" s="26"/>
      <c r="D14" s="26"/>
    </row>
    <row r="15" spans="1:13" ht="23.25" x14ac:dyDescent="0.15">
      <c r="B15" s="17" t="s">
        <v>25</v>
      </c>
      <c r="C15" s="18" t="s">
        <v>26</v>
      </c>
      <c r="D15" s="18" t="s">
        <v>27</v>
      </c>
    </row>
    <row r="16" spans="1:13" x14ac:dyDescent="0.15">
      <c r="A16" s="13" t="s">
        <v>23</v>
      </c>
      <c r="B16" s="16">
        <v>21000</v>
      </c>
      <c r="C16" s="16">
        <v>295</v>
      </c>
      <c r="D16" s="16">
        <v>370</v>
      </c>
    </row>
    <row r="17" spans="2:3" x14ac:dyDescent="0.15">
      <c r="B17" s="21" t="s">
        <v>28</v>
      </c>
      <c r="C17" s="15">
        <v>14</v>
      </c>
    </row>
  </sheetData>
  <mergeCells count="7">
    <mergeCell ref="H1:J1"/>
    <mergeCell ref="B14:D14"/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workbookViewId="0">
      <selection activeCell="F21" sqref="F21"/>
    </sheetView>
  </sheetViews>
  <sheetFormatPr defaultRowHeight="14.25" x14ac:dyDescent="0.2"/>
  <cols>
    <col min="1" max="1" width="20.015625" customWidth="1"/>
    <col min="2" max="2" width="10.80859375" customWidth="1"/>
    <col min="3" max="3" width="12.94140625" bestFit="1" customWidth="1"/>
    <col min="4" max="4" width="12.2734375" bestFit="1" customWidth="1"/>
  </cols>
  <sheetData>
    <row r="1" spans="1:13" ht="8.25" customHeight="1" x14ac:dyDescent="0.15">
      <c r="A1" s="36" t="s">
        <v>19</v>
      </c>
      <c r="B1" s="37"/>
      <c r="C1" s="38"/>
      <c r="D1" s="10"/>
    </row>
    <row r="2" spans="1:13" ht="12.75" customHeight="1" x14ac:dyDescent="0.15">
      <c r="A2" s="1" t="s">
        <v>6</v>
      </c>
      <c r="B2" s="12" t="s">
        <v>7</v>
      </c>
      <c r="C2" s="12" t="s">
        <v>8</v>
      </c>
      <c r="D2" s="10"/>
      <c r="L2" t="s">
        <v>24</v>
      </c>
      <c r="M2">
        <v>92</v>
      </c>
    </row>
    <row r="3" spans="1:13" ht="8.25" customHeight="1" x14ac:dyDescent="0.15">
      <c r="A3" s="2">
        <v>220</v>
      </c>
      <c r="B3" s="2">
        <v>295</v>
      </c>
      <c r="C3" s="2">
        <v>390</v>
      </c>
      <c r="E3">
        <f>$D3*B$16+$C$17*$M$2</f>
        <v>1288</v>
      </c>
      <c r="F3">
        <f>$D3*C$16*$M$2+$C$17*$M$2</f>
        <v>1288</v>
      </c>
      <c r="G3">
        <f>$D3*D$16*$M$2+$C$17*$M$2</f>
        <v>1288</v>
      </c>
      <c r="H3" s="20">
        <f>E3+C3</f>
        <v>1678</v>
      </c>
      <c r="I3" s="20">
        <f>F3+C3</f>
        <v>1678</v>
      </c>
      <c r="J3" s="20">
        <f>G3+C3</f>
        <v>1678</v>
      </c>
    </row>
    <row r="4" spans="1:13" ht="8.25" customHeight="1" x14ac:dyDescent="0.15">
      <c r="A4" s="7" t="s">
        <v>20</v>
      </c>
      <c r="B4" s="8">
        <v>89</v>
      </c>
      <c r="C4" s="9"/>
      <c r="E4">
        <f>$D4*B$16+$C$17*$M$2</f>
        <v>1288</v>
      </c>
      <c r="F4">
        <f>$D4*C$16*M2+$C$17*$M$2</f>
        <v>1288</v>
      </c>
      <c r="G4">
        <f>$D4*D$16*M2+$C$17*$M$2</f>
        <v>1288</v>
      </c>
      <c r="H4" s="20">
        <f t="shared" ref="H4:H12" si="0">E4+C4</f>
        <v>1288</v>
      </c>
      <c r="I4" s="20">
        <f t="shared" ref="I4:I12" si="1">F4+C4</f>
        <v>1288</v>
      </c>
      <c r="J4" s="20">
        <f t="shared" ref="J4:J12" si="2">G4+C4</f>
        <v>1288</v>
      </c>
    </row>
    <row r="5" spans="1:13" ht="13.5" x14ac:dyDescent="0.15">
      <c r="E5">
        <f>D5*$B$16+$C$17*$M$2*2</f>
        <v>2576</v>
      </c>
      <c r="F5">
        <f>D5*$C$16*$M$2+$C$17*$M$2*2</f>
        <v>2576</v>
      </c>
      <c r="G5">
        <f>$D5*D$16*$M$2+$C$17*$M$2*2</f>
        <v>2576</v>
      </c>
      <c r="H5" s="20">
        <f t="shared" si="0"/>
        <v>2576</v>
      </c>
      <c r="I5" s="20">
        <f t="shared" si="1"/>
        <v>2576</v>
      </c>
      <c r="J5" s="20">
        <f t="shared" si="2"/>
        <v>2576</v>
      </c>
    </row>
    <row r="6" spans="1:13" ht="13.5" x14ac:dyDescent="0.15">
      <c r="C6">
        <v>8500</v>
      </c>
      <c r="E6">
        <f>D6*$B$16+$C$17*$M$2</f>
        <v>1288</v>
      </c>
      <c r="F6">
        <f>D6*$C$16*$M$2+$C$17*$M$2</f>
        <v>1288</v>
      </c>
      <c r="G6">
        <f>$D6*D$16*$M$2+$C$17*$M$2</f>
        <v>1288</v>
      </c>
      <c r="H6" s="20">
        <f t="shared" si="0"/>
        <v>9788</v>
      </c>
      <c r="I6" s="20">
        <f t="shared" si="1"/>
        <v>9788</v>
      </c>
      <c r="J6" s="20">
        <f t="shared" si="2"/>
        <v>9788</v>
      </c>
    </row>
    <row r="7" spans="1:13" ht="13.5" x14ac:dyDescent="0.15">
      <c r="C7">
        <v>8500</v>
      </c>
      <c r="E7">
        <f>D7*$B$16</f>
        <v>0</v>
      </c>
      <c r="F7">
        <f>D7*$C$16*$M$2</f>
        <v>0</v>
      </c>
      <c r="G7">
        <f>$D7*D$16*$M$2</f>
        <v>0</v>
      </c>
      <c r="H7" s="20">
        <f t="shared" si="0"/>
        <v>8500</v>
      </c>
      <c r="I7" s="20">
        <f t="shared" si="1"/>
        <v>8500</v>
      </c>
      <c r="J7" s="20">
        <f t="shared" si="2"/>
        <v>8500</v>
      </c>
    </row>
    <row r="8" spans="1:13" ht="13.5" x14ac:dyDescent="0.15">
      <c r="C8">
        <v>8500</v>
      </c>
      <c r="E8">
        <f t="shared" ref="E8:E10" si="3">D8*$B$16</f>
        <v>0</v>
      </c>
      <c r="F8">
        <f t="shared" ref="F8:F10" si="4">D8*$C$16*$M$2</f>
        <v>0</v>
      </c>
      <c r="G8">
        <f t="shared" ref="G8:G10" si="5">$D8*D$16*$M$2</f>
        <v>0</v>
      </c>
      <c r="H8" s="20">
        <f t="shared" si="0"/>
        <v>8500</v>
      </c>
      <c r="I8" s="20">
        <f t="shared" si="1"/>
        <v>8500</v>
      </c>
      <c r="J8" s="20">
        <f t="shared" si="2"/>
        <v>8500</v>
      </c>
    </row>
    <row r="9" spans="1:13" ht="13.5" x14ac:dyDescent="0.15">
      <c r="C9">
        <v>5500</v>
      </c>
      <c r="E9">
        <f t="shared" si="3"/>
        <v>0</v>
      </c>
      <c r="F9">
        <f t="shared" si="4"/>
        <v>0</v>
      </c>
      <c r="G9">
        <f t="shared" si="5"/>
        <v>0</v>
      </c>
      <c r="H9" s="20">
        <f t="shared" si="0"/>
        <v>5500</v>
      </c>
      <c r="I9" s="20">
        <f t="shared" si="1"/>
        <v>5500</v>
      </c>
      <c r="J9" s="20">
        <f t="shared" si="2"/>
        <v>5500</v>
      </c>
    </row>
    <row r="10" spans="1:13" ht="13.5" x14ac:dyDescent="0.15">
      <c r="C10">
        <v>5500</v>
      </c>
      <c r="E10">
        <f t="shared" si="3"/>
        <v>0</v>
      </c>
      <c r="F10">
        <f t="shared" si="4"/>
        <v>0</v>
      </c>
      <c r="G10">
        <f t="shared" si="5"/>
        <v>0</v>
      </c>
      <c r="H10" s="20">
        <f t="shared" si="0"/>
        <v>5500</v>
      </c>
      <c r="I10" s="20">
        <f t="shared" si="1"/>
        <v>5500</v>
      </c>
      <c r="J10" s="20">
        <f t="shared" si="2"/>
        <v>5500</v>
      </c>
    </row>
    <row r="11" spans="1:13" ht="13.5" x14ac:dyDescent="0.15">
      <c r="C11">
        <v>16000</v>
      </c>
      <c r="E11">
        <f>D11*$B$16+$C$17*$M$2*3</f>
        <v>3864</v>
      </c>
      <c r="F11">
        <f>D11*$C$16*$M$2+$C$17*$M$2*3</f>
        <v>3864</v>
      </c>
      <c r="G11">
        <f>$D11*D$16*$M$2+$C$17*$M$2*3</f>
        <v>3864</v>
      </c>
      <c r="H11" s="20">
        <f t="shared" si="0"/>
        <v>19864</v>
      </c>
      <c r="I11" s="20">
        <f t="shared" si="1"/>
        <v>19864</v>
      </c>
      <c r="J11" s="20">
        <f t="shared" si="2"/>
        <v>19864</v>
      </c>
    </row>
    <row r="12" spans="1:13" ht="13.5" x14ac:dyDescent="0.15">
      <c r="C12">
        <v>16000</v>
      </c>
      <c r="E12">
        <f>D12*$B$16+$C$17*$M$2*3</f>
        <v>3864</v>
      </c>
      <c r="F12">
        <f>D12*$C$16*$M$2+$C$17*$M$2*3</f>
        <v>3864</v>
      </c>
      <c r="G12">
        <f>$D12*D$16*$M$2+$C$17*$M$2*3</f>
        <v>3864</v>
      </c>
      <c r="H12" s="20">
        <f t="shared" si="0"/>
        <v>19864</v>
      </c>
      <c r="I12" s="20">
        <f t="shared" si="1"/>
        <v>19864</v>
      </c>
      <c r="J12" s="20">
        <f t="shared" si="2"/>
        <v>19864</v>
      </c>
    </row>
    <row r="14" spans="1:13" ht="13.5" x14ac:dyDescent="0.15">
      <c r="B14" s="26" t="s">
        <v>22</v>
      </c>
      <c r="C14" s="26"/>
      <c r="D14" s="26"/>
    </row>
    <row r="15" spans="1:13" ht="23.25" x14ac:dyDescent="0.15">
      <c r="B15" s="14" t="s">
        <v>25</v>
      </c>
      <c r="C15" s="19" t="s">
        <v>26</v>
      </c>
      <c r="D15" s="19" t="s">
        <v>27</v>
      </c>
    </row>
    <row r="16" spans="1:13" ht="13.5" x14ac:dyDescent="0.15">
      <c r="A16" t="s">
        <v>23</v>
      </c>
      <c r="B16" s="16">
        <v>21000</v>
      </c>
      <c r="C16" s="16">
        <v>295</v>
      </c>
      <c r="D16" s="16">
        <v>370</v>
      </c>
    </row>
    <row r="17" spans="2:3" ht="13.5" x14ac:dyDescent="0.15">
      <c r="B17" s="15" t="s">
        <v>28</v>
      </c>
      <c r="C17" s="15">
        <v>14</v>
      </c>
    </row>
  </sheetData>
  <mergeCells count="2">
    <mergeCell ref="A1:C1"/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F21" sqref="F21"/>
    </sheetView>
  </sheetViews>
  <sheetFormatPr defaultRowHeight="14.25" x14ac:dyDescent="0.2"/>
  <cols>
    <col min="1" max="1" width="20.015625" customWidth="1"/>
    <col min="2" max="2" width="10.80859375" customWidth="1"/>
    <col min="3" max="3" width="12.94140625" bestFit="1" customWidth="1"/>
    <col min="4" max="4" width="12.2734375" bestFit="1" customWidth="1"/>
  </cols>
  <sheetData>
    <row r="1" spans="1:13" ht="8.25" customHeight="1" x14ac:dyDescent="0.15">
      <c r="A1" s="7" t="s">
        <v>21</v>
      </c>
      <c r="B1" s="11">
        <v>14</v>
      </c>
      <c r="C1" s="10"/>
      <c r="D1" s="10"/>
    </row>
    <row r="2" spans="1:13" ht="12.75" customHeight="1" x14ac:dyDescent="0.15">
      <c r="B2" s="10"/>
      <c r="C2" s="10"/>
      <c r="D2" s="10"/>
      <c r="L2" t="s">
        <v>24</v>
      </c>
      <c r="M2">
        <v>92</v>
      </c>
    </row>
    <row r="3" spans="1:13" ht="13.5" x14ac:dyDescent="0.15">
      <c r="E3">
        <f>$D3*B$16+$C$17*$M$2</f>
        <v>1288</v>
      </c>
      <c r="F3">
        <f>$D3*C$16*$M$2+$C$17*$M$2</f>
        <v>1288</v>
      </c>
      <c r="G3">
        <f>$D3*D$16*$M$2+$C$17*$M$2</f>
        <v>1288</v>
      </c>
      <c r="H3">
        <f>E3+C3</f>
        <v>1288</v>
      </c>
      <c r="I3">
        <f>F3+C3</f>
        <v>1288</v>
      </c>
      <c r="J3">
        <f>G3+C3</f>
        <v>1288</v>
      </c>
    </row>
    <row r="4" spans="1:13" ht="13.5" x14ac:dyDescent="0.15">
      <c r="E4">
        <f>$D4*B$16+$C$17*$M$2</f>
        <v>1288</v>
      </c>
      <c r="F4">
        <f>$D4*C$16*M2+$C$17*$M$2</f>
        <v>1288</v>
      </c>
      <c r="G4">
        <f>$D4*D$16*M2+$C$17*$M$2</f>
        <v>1288</v>
      </c>
      <c r="H4">
        <f t="shared" ref="H4:H12" si="0">E4+C4</f>
        <v>1288</v>
      </c>
      <c r="I4">
        <f t="shared" ref="I4:I12" si="1">F4+C4</f>
        <v>1288</v>
      </c>
      <c r="J4">
        <f t="shared" ref="J4:J12" si="2">G4+C4</f>
        <v>1288</v>
      </c>
    </row>
    <row r="5" spans="1:13" ht="13.5" x14ac:dyDescent="0.15">
      <c r="E5">
        <f>D5*$B$16+$C$17*$M$2*2</f>
        <v>2576</v>
      </c>
      <c r="F5">
        <f>D5*$C$16*$M$2+$C$17*$M$2*2</f>
        <v>2576</v>
      </c>
      <c r="G5">
        <f>$D5*D$16*$M$2+$C$17*$M$2*2</f>
        <v>2576</v>
      </c>
      <c r="H5">
        <f t="shared" si="0"/>
        <v>2576</v>
      </c>
      <c r="I5">
        <f t="shared" si="1"/>
        <v>2576</v>
      </c>
      <c r="J5">
        <f t="shared" si="2"/>
        <v>2576</v>
      </c>
    </row>
    <row r="6" spans="1:13" ht="13.5" x14ac:dyDescent="0.15">
      <c r="C6">
        <v>8500</v>
      </c>
      <c r="E6">
        <f>D6*$B$16+$C$17*$M$2</f>
        <v>1288</v>
      </c>
      <c r="F6">
        <f>D6*$C$16*$M$2+$C$17*$M$2</f>
        <v>1288</v>
      </c>
      <c r="G6">
        <f>$D6*D$16*$M$2+$C$17*$M$2</f>
        <v>1288</v>
      </c>
      <c r="H6">
        <f t="shared" si="0"/>
        <v>9788</v>
      </c>
      <c r="I6">
        <f t="shared" si="1"/>
        <v>9788</v>
      </c>
      <c r="J6">
        <f t="shared" si="2"/>
        <v>9788</v>
      </c>
    </row>
    <row r="7" spans="1:13" ht="13.5" x14ac:dyDescent="0.15">
      <c r="C7">
        <v>8500</v>
      </c>
      <c r="E7">
        <f>D7*$B$16</f>
        <v>0</v>
      </c>
      <c r="F7">
        <f>D7*$C$16*$M$2</f>
        <v>0</v>
      </c>
      <c r="G7">
        <f>$D7*D$16*$M$2</f>
        <v>0</v>
      </c>
      <c r="H7">
        <f t="shared" si="0"/>
        <v>8500</v>
      </c>
      <c r="I7">
        <f t="shared" si="1"/>
        <v>8500</v>
      </c>
      <c r="J7">
        <f t="shared" si="2"/>
        <v>8500</v>
      </c>
    </row>
    <row r="8" spans="1:13" ht="13.5" x14ac:dyDescent="0.15">
      <c r="C8">
        <v>8500</v>
      </c>
      <c r="E8">
        <f t="shared" ref="E8:E10" si="3">D8*$B$16</f>
        <v>0</v>
      </c>
      <c r="F8">
        <f t="shared" ref="F8:F10" si="4">D8*$C$16*$M$2</f>
        <v>0</v>
      </c>
      <c r="G8">
        <f t="shared" ref="G8:G10" si="5">$D8*D$16*$M$2</f>
        <v>0</v>
      </c>
      <c r="H8">
        <f t="shared" si="0"/>
        <v>8500</v>
      </c>
      <c r="I8">
        <f t="shared" si="1"/>
        <v>8500</v>
      </c>
      <c r="J8">
        <f t="shared" si="2"/>
        <v>8500</v>
      </c>
    </row>
    <row r="9" spans="1:13" ht="13.5" x14ac:dyDescent="0.15">
      <c r="C9">
        <v>5500</v>
      </c>
      <c r="E9">
        <f t="shared" si="3"/>
        <v>0</v>
      </c>
      <c r="F9">
        <f t="shared" si="4"/>
        <v>0</v>
      </c>
      <c r="G9">
        <f t="shared" si="5"/>
        <v>0</v>
      </c>
      <c r="H9">
        <f t="shared" si="0"/>
        <v>5500</v>
      </c>
      <c r="I9">
        <f t="shared" si="1"/>
        <v>5500</v>
      </c>
      <c r="J9">
        <f t="shared" si="2"/>
        <v>5500</v>
      </c>
    </row>
    <row r="10" spans="1:13" ht="13.5" x14ac:dyDescent="0.15">
      <c r="C10">
        <v>5500</v>
      </c>
      <c r="E10">
        <f t="shared" si="3"/>
        <v>0</v>
      </c>
      <c r="F10">
        <f t="shared" si="4"/>
        <v>0</v>
      </c>
      <c r="G10">
        <f t="shared" si="5"/>
        <v>0</v>
      </c>
      <c r="H10">
        <f t="shared" si="0"/>
        <v>5500</v>
      </c>
      <c r="I10">
        <f t="shared" si="1"/>
        <v>5500</v>
      </c>
      <c r="J10">
        <f t="shared" si="2"/>
        <v>5500</v>
      </c>
    </row>
    <row r="11" spans="1:13" ht="13.5" x14ac:dyDescent="0.15">
      <c r="C11">
        <v>16000</v>
      </c>
      <c r="E11">
        <f>D11*$B$16+$C$17*$M$2*3</f>
        <v>3864</v>
      </c>
      <c r="F11">
        <f>D11*$C$16*$M$2+$C$17*$M$2*3</f>
        <v>3864</v>
      </c>
      <c r="G11">
        <f>$D11*D$16*$M$2+$C$17*$M$2*3</f>
        <v>3864</v>
      </c>
      <c r="H11">
        <f t="shared" si="0"/>
        <v>19864</v>
      </c>
      <c r="I11">
        <f t="shared" si="1"/>
        <v>19864</v>
      </c>
      <c r="J11">
        <f t="shared" si="2"/>
        <v>19864</v>
      </c>
    </row>
    <row r="12" spans="1:13" ht="13.5" x14ac:dyDescent="0.15">
      <c r="C12">
        <v>16000</v>
      </c>
      <c r="E12">
        <f>D12*$B$16+$C$17*$M$2*3</f>
        <v>3864</v>
      </c>
      <c r="F12">
        <f>D12*$C$16*$M$2+$C$17*$M$2*3</f>
        <v>3864</v>
      </c>
      <c r="G12">
        <f>$D12*D$16*$M$2+$C$17*$M$2*3</f>
        <v>3864</v>
      </c>
      <c r="H12">
        <f t="shared" si="0"/>
        <v>19864</v>
      </c>
      <c r="I12">
        <f t="shared" si="1"/>
        <v>19864</v>
      </c>
      <c r="J12">
        <f t="shared" si="2"/>
        <v>19864</v>
      </c>
    </row>
    <row r="14" spans="1:13" ht="13.5" x14ac:dyDescent="0.15">
      <c r="B14" s="26" t="s">
        <v>22</v>
      </c>
      <c r="C14" s="26"/>
      <c r="D14" s="26"/>
    </row>
    <row r="15" spans="1:13" ht="23.25" x14ac:dyDescent="0.15">
      <c r="B15" s="14" t="s">
        <v>25</v>
      </c>
      <c r="C15" s="19" t="s">
        <v>26</v>
      </c>
      <c r="D15" s="19" t="s">
        <v>27</v>
      </c>
    </row>
    <row r="16" spans="1:13" ht="13.5" x14ac:dyDescent="0.15">
      <c r="A16" t="s">
        <v>23</v>
      </c>
      <c r="B16" s="16">
        <v>21000</v>
      </c>
      <c r="C16" s="16">
        <v>295</v>
      </c>
      <c r="D16" s="16">
        <v>370</v>
      </c>
    </row>
    <row r="17" spans="2:3" ht="13.5" x14ac:dyDescent="0.15">
      <c r="B17" s="15" t="s">
        <v>28</v>
      </c>
      <c r="C17" s="15">
        <v>14</v>
      </c>
    </row>
  </sheetData>
  <mergeCells count="1"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стоимости моек и раковин (2)</dc:title>
  <dc:creator>helpdesk@siriuspro.ru</dc:creator>
  <cp:lastModifiedBy>впн пользователь</cp:lastModifiedBy>
  <dcterms:created xsi:type="dcterms:W3CDTF">2024-03-07T04:52:06Z</dcterms:created>
  <dcterms:modified xsi:type="dcterms:W3CDTF">2024-03-07T06:08:14Z</dcterms:modified>
</cp:coreProperties>
</file>