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9495" windowHeight="2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H8" s="1"/>
  <c r="E9"/>
  <c r="H9" s="1"/>
  <c r="E10"/>
  <c r="E7"/>
  <c r="E5"/>
  <c r="H5" s="1"/>
  <c r="E4"/>
  <c r="H4" s="1"/>
  <c r="E3"/>
  <c r="E11"/>
  <c r="H11" s="1"/>
  <c r="E12"/>
  <c r="H7"/>
  <c r="G11"/>
  <c r="J11" s="1"/>
  <c r="F11"/>
  <c r="I11" s="1"/>
  <c r="G12"/>
  <c r="F12"/>
  <c r="I12" s="1"/>
  <c r="H12"/>
  <c r="G5"/>
  <c r="J5" s="1"/>
  <c r="G4"/>
  <c r="J4" s="1"/>
  <c r="G3"/>
  <c r="J3" s="1"/>
  <c r="F5"/>
  <c r="I5" s="1"/>
  <c r="F4"/>
  <c r="I4" s="1"/>
  <c r="F3"/>
  <c r="I3" s="1"/>
  <c r="H3"/>
  <c r="G7"/>
  <c r="J7" s="1"/>
  <c r="G8"/>
  <c r="J8" s="1"/>
  <c r="G9"/>
  <c r="J9" s="1"/>
  <c r="G10"/>
  <c r="J10" s="1"/>
  <c r="F7"/>
  <c r="I7" s="1"/>
  <c r="F8"/>
  <c r="I8" s="1"/>
  <c r="F9"/>
  <c r="I9" s="1"/>
  <c r="F10"/>
  <c r="I10" s="1"/>
  <c r="H10"/>
  <c r="J12" l="1"/>
</calcChain>
</file>

<file path=xl/sharedStrings.xml><?xml version="1.0" encoding="utf-8"?>
<sst xmlns="http://schemas.openxmlformats.org/spreadsheetml/2006/main" count="27" uniqueCount="21">
  <si>
    <t>№</t>
  </si>
  <si>
    <t xml:space="preserve">Название </t>
  </si>
  <si>
    <t xml:space="preserve">А-206 “Лодочка”
</t>
  </si>
  <si>
    <t>№413</t>
  </si>
  <si>
    <t>A-202</t>
  </si>
  <si>
    <t>A-201</t>
  </si>
  <si>
    <t>А-203</t>
  </si>
  <si>
    <t>А-207</t>
  </si>
  <si>
    <t>Стоимость изготовления</t>
  </si>
  <si>
    <t>Стоимость материала</t>
  </si>
  <si>
    <t>Белый</t>
  </si>
  <si>
    <t>С частицами</t>
  </si>
  <si>
    <t>Мраморная</t>
  </si>
  <si>
    <t xml:space="preserve">Кол-во материала </t>
  </si>
  <si>
    <t>Клей</t>
  </si>
  <si>
    <t>Цена за лист USD</t>
  </si>
  <si>
    <t>А-208 Щелевая</t>
  </si>
  <si>
    <t>А-209 Щелевая</t>
  </si>
  <si>
    <t>Стоимость материала + изготовлениеитого</t>
  </si>
  <si>
    <t>Курс доллара (нужно подставить текущий)</t>
  </si>
  <si>
    <t>№450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</si>
</sst>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3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4" sqref="I14"/>
    </sheetView>
  </sheetViews>
  <sheetFormatPr defaultRowHeight="15"/>
  <cols>
    <col min="1" max="1" width="9.140625" style="1"/>
    <col min="2" max="2" width="25.7109375" style="2" customWidth="1"/>
    <col min="3" max="4" width="14.140625" style="1" customWidth="1"/>
    <col min="5" max="5" width="17.7109375" style="1" customWidth="1"/>
    <col min="6" max="6" width="13.5703125" style="1" bestFit="1" customWidth="1"/>
    <col min="7" max="7" width="11.7109375" style="1" bestFit="1" customWidth="1"/>
    <col min="8" max="8" width="16" customWidth="1"/>
    <col min="9" max="9" width="12.140625" bestFit="1" customWidth="1"/>
    <col min="10" max="10" width="11.7109375" bestFit="1" customWidth="1"/>
  </cols>
  <sheetData>
    <row r="1" spans="1:10">
      <c r="A1" s="22" t="s">
        <v>0</v>
      </c>
      <c r="B1" s="22" t="s">
        <v>1</v>
      </c>
      <c r="C1" s="21" t="s">
        <v>8</v>
      </c>
      <c r="D1" s="21" t="s">
        <v>13</v>
      </c>
      <c r="E1" s="20" t="s">
        <v>9</v>
      </c>
      <c r="F1" s="20"/>
      <c r="G1" s="20"/>
      <c r="H1" s="20" t="s">
        <v>18</v>
      </c>
      <c r="I1" s="20"/>
      <c r="J1" s="20"/>
    </row>
    <row r="2" spans="1:10">
      <c r="A2" s="23"/>
      <c r="B2" s="23"/>
      <c r="C2" s="21"/>
      <c r="D2" s="21"/>
      <c r="E2" s="3" t="s">
        <v>10</v>
      </c>
      <c r="F2" s="3" t="s">
        <v>11</v>
      </c>
      <c r="G2" s="3" t="s">
        <v>12</v>
      </c>
      <c r="H2" s="3" t="s">
        <v>10</v>
      </c>
      <c r="I2" s="3" t="s">
        <v>11</v>
      </c>
      <c r="J2" s="3" t="s">
        <v>12</v>
      </c>
    </row>
    <row r="3" spans="1:10" ht="30">
      <c r="A3" s="4">
        <v>1</v>
      </c>
      <c r="B3" s="5" t="s">
        <v>2</v>
      </c>
      <c r="C3" s="3">
        <v>8000</v>
      </c>
      <c r="D3" s="3">
        <v>0.25</v>
      </c>
      <c r="E3" s="3">
        <f>D3*19500+$C$21*$C$19</f>
        <v>6093</v>
      </c>
      <c r="F3" s="3">
        <f>D3*$C$18*$C$19+$C$21*$C$19</f>
        <v>7634.25</v>
      </c>
      <c r="G3" s="3">
        <f>D3*$D$18*$C$19+$C$21*$C$19</f>
        <v>9265.5</v>
      </c>
      <c r="H3" s="10">
        <f>E3+C3</f>
        <v>14093</v>
      </c>
      <c r="I3" s="10">
        <f>F3+C3</f>
        <v>15634.25</v>
      </c>
      <c r="J3" s="10">
        <f>G3+C3</f>
        <v>17265.5</v>
      </c>
    </row>
    <row r="4" spans="1:10">
      <c r="A4" s="4">
        <v>2</v>
      </c>
      <c r="B4" s="3"/>
      <c r="C4" s="3"/>
      <c r="D4" s="3">
        <v>0.25</v>
      </c>
      <c r="E4" s="3">
        <f>D4*19500+$C$21*$C$19*2</f>
        <v>7311</v>
      </c>
      <c r="F4" s="3">
        <f>D4*$C$18*$C$19+2*$C$21*$C$19</f>
        <v>8852.25</v>
      </c>
      <c r="G4" s="3">
        <f>D4*$D$18*$C$19+2*$C$21*$C$19</f>
        <v>10483.5</v>
      </c>
      <c r="H4" s="10">
        <f t="shared" ref="H4:H12" si="0">E4+C4</f>
        <v>7311</v>
      </c>
      <c r="I4" s="10">
        <f t="shared" ref="I4:I12" si="1">F4+C4</f>
        <v>8852.25</v>
      </c>
      <c r="J4" s="10">
        <f t="shared" ref="J4:J12" si="2">G4+C4</f>
        <v>10483.5</v>
      </c>
    </row>
    <row r="5" spans="1:10">
      <c r="A5" s="4">
        <v>3</v>
      </c>
      <c r="B5" s="9" t="s">
        <v>3</v>
      </c>
      <c r="C5" s="9">
        <v>9000</v>
      </c>
      <c r="D5" s="9">
        <v>0.25</v>
      </c>
      <c r="E5" s="17">
        <f>D5*19500+$C$21*$C$19*2</f>
        <v>7311</v>
      </c>
      <c r="F5" s="9">
        <f>D5*$C$18*$C$19+$C$21*$C$19*2</f>
        <v>8852.25</v>
      </c>
      <c r="G5" s="9">
        <f>D5*$D$18*$C$19+$C$21*$C$19*2</f>
        <v>10483.5</v>
      </c>
      <c r="H5" s="10">
        <f t="shared" si="0"/>
        <v>16311</v>
      </c>
      <c r="I5" s="10">
        <f t="shared" si="1"/>
        <v>17852.25</v>
      </c>
      <c r="J5" s="10">
        <f t="shared" si="2"/>
        <v>19483.5</v>
      </c>
    </row>
    <row r="6" spans="1:10">
      <c r="A6" s="4">
        <v>4</v>
      </c>
      <c r="B6" s="19" t="s">
        <v>20</v>
      </c>
      <c r="C6" s="19">
        <v>9000</v>
      </c>
      <c r="D6" s="19">
        <v>0.25</v>
      </c>
      <c r="E6" s="19"/>
      <c r="F6" s="19"/>
      <c r="G6" s="19"/>
      <c r="H6" s="19"/>
      <c r="I6" s="19"/>
      <c r="J6" s="19"/>
    </row>
    <row r="7" spans="1:10">
      <c r="A7" s="12">
        <v>4</v>
      </c>
      <c r="B7" s="11" t="s">
        <v>4</v>
      </c>
      <c r="C7" s="11">
        <v>6000</v>
      </c>
      <c r="D7" s="11">
        <v>0.25</v>
      </c>
      <c r="E7" s="11">
        <f>D7*19500</f>
        <v>4875</v>
      </c>
      <c r="F7" s="11">
        <f t="shared" ref="F7:F10" si="3">D7*$C$18*$C$19</f>
        <v>6416.25</v>
      </c>
      <c r="G7" s="11">
        <f t="shared" ref="G7:G10" si="4">D7*$D$18*$C$19</f>
        <v>8047.5</v>
      </c>
      <c r="H7" s="10">
        <f t="shared" si="0"/>
        <v>10875</v>
      </c>
      <c r="I7" s="10">
        <f t="shared" si="1"/>
        <v>12416.25</v>
      </c>
      <c r="J7" s="10">
        <f t="shared" si="2"/>
        <v>14047.5</v>
      </c>
    </row>
    <row r="8" spans="1:10">
      <c r="A8" s="12">
        <v>5</v>
      </c>
      <c r="B8" s="11" t="s">
        <v>5</v>
      </c>
      <c r="C8" s="11">
        <v>6000</v>
      </c>
      <c r="D8" s="11">
        <v>0.25</v>
      </c>
      <c r="E8" s="11">
        <f t="shared" ref="E8:E10" si="5">D8*19500</f>
        <v>4875</v>
      </c>
      <c r="F8" s="11">
        <f t="shared" si="3"/>
        <v>6416.25</v>
      </c>
      <c r="G8" s="11">
        <f t="shared" si="4"/>
        <v>8047.5</v>
      </c>
      <c r="H8" s="10">
        <f t="shared" si="0"/>
        <v>10875</v>
      </c>
      <c r="I8" s="10">
        <f t="shared" si="1"/>
        <v>12416.25</v>
      </c>
      <c r="J8" s="10">
        <f t="shared" si="2"/>
        <v>14047.5</v>
      </c>
    </row>
    <row r="9" spans="1:10">
      <c r="A9" s="12">
        <v>6</v>
      </c>
      <c r="B9" s="11" t="s">
        <v>6</v>
      </c>
      <c r="C9" s="11">
        <v>6000</v>
      </c>
      <c r="D9" s="11">
        <v>0.25</v>
      </c>
      <c r="E9" s="11">
        <f t="shared" si="5"/>
        <v>4875</v>
      </c>
      <c r="F9" s="11">
        <f t="shared" si="3"/>
        <v>6416.25</v>
      </c>
      <c r="G9" s="11">
        <f t="shared" si="4"/>
        <v>8047.5</v>
      </c>
      <c r="H9" s="10">
        <f t="shared" si="0"/>
        <v>10875</v>
      </c>
      <c r="I9" s="10">
        <f t="shared" si="1"/>
        <v>12416.25</v>
      </c>
      <c r="J9" s="10">
        <f t="shared" si="2"/>
        <v>14047.5</v>
      </c>
    </row>
    <row r="10" spans="1:10">
      <c r="A10" s="12">
        <v>7</v>
      </c>
      <c r="B10" s="11" t="s">
        <v>7</v>
      </c>
      <c r="C10" s="11">
        <v>6000</v>
      </c>
      <c r="D10" s="11">
        <v>0.25</v>
      </c>
      <c r="E10" s="11">
        <f t="shared" si="5"/>
        <v>4875</v>
      </c>
      <c r="F10" s="11">
        <f t="shared" si="3"/>
        <v>6416.25</v>
      </c>
      <c r="G10" s="11">
        <f t="shared" si="4"/>
        <v>8047.5</v>
      </c>
      <c r="H10" s="10">
        <f t="shared" si="0"/>
        <v>10875</v>
      </c>
      <c r="I10" s="10">
        <f t="shared" si="1"/>
        <v>12416.25</v>
      </c>
      <c r="J10" s="10">
        <f t="shared" si="2"/>
        <v>14047.5</v>
      </c>
    </row>
    <row r="11" spans="1:10">
      <c r="A11" s="12">
        <v>8</v>
      </c>
      <c r="B11" s="11" t="s">
        <v>16</v>
      </c>
      <c r="C11" s="11">
        <v>23500</v>
      </c>
      <c r="D11" s="11">
        <v>0.5</v>
      </c>
      <c r="E11" s="11">
        <f>D11*$B$18*$C$19+$C$21*$C$19*3</f>
        <v>13659</v>
      </c>
      <c r="F11" s="11">
        <f>D11*$C$18*$C$19+$C$21*$C$19*3</f>
        <v>16486.5</v>
      </c>
      <c r="G11" s="11">
        <f>D11*$D$18*$C$19+$C$21*$C$19*3</f>
        <v>19749</v>
      </c>
      <c r="H11" s="16">
        <f t="shared" ref="H11" si="6">E11+C11</f>
        <v>37159</v>
      </c>
      <c r="I11" s="16">
        <f t="shared" ref="I11" si="7">F11+C11</f>
        <v>39986.5</v>
      </c>
      <c r="J11" s="16">
        <f t="shared" ref="J11" si="8">G11+C11</f>
        <v>43249</v>
      </c>
    </row>
    <row r="12" spans="1:10">
      <c r="A12" s="12">
        <v>9</v>
      </c>
      <c r="B12" s="11" t="s">
        <v>17</v>
      </c>
      <c r="C12" s="11">
        <v>23000</v>
      </c>
      <c r="D12" s="11">
        <v>0.25</v>
      </c>
      <c r="E12" s="11">
        <f>D12*$B$18*$C$19+$C$21*$C$19*3</f>
        <v>8656.5</v>
      </c>
      <c r="F12" s="11">
        <f>D12*$C$18*$C$19+$C$21*$C$19*3</f>
        <v>10070.25</v>
      </c>
      <c r="G12" s="11">
        <f>D12*$D$18*$C$19+$C$21*$C$19*3</f>
        <v>11701.5</v>
      </c>
      <c r="H12" s="16">
        <f t="shared" si="0"/>
        <v>31656.5</v>
      </c>
      <c r="I12" s="16">
        <f t="shared" si="1"/>
        <v>33070.25</v>
      </c>
      <c r="J12" s="16">
        <f t="shared" si="2"/>
        <v>34701.5</v>
      </c>
    </row>
    <row r="13" spans="1:10">
      <c r="A13" s="13"/>
      <c r="B13" s="14"/>
      <c r="C13" s="14"/>
      <c r="D13" s="14"/>
      <c r="E13" s="14"/>
      <c r="F13" s="14"/>
      <c r="G13" s="14"/>
      <c r="H13" s="15"/>
      <c r="I13" s="15"/>
      <c r="J13" s="15"/>
    </row>
    <row r="16" spans="1:10">
      <c r="B16" s="20" t="s">
        <v>15</v>
      </c>
      <c r="C16" s="20"/>
      <c r="D16" s="20"/>
    </row>
    <row r="17" spans="2:4">
      <c r="B17" s="3" t="s">
        <v>10</v>
      </c>
      <c r="C17" s="3" t="s">
        <v>11</v>
      </c>
      <c r="D17" s="3" t="s">
        <v>12</v>
      </c>
    </row>
    <row r="18" spans="2:4">
      <c r="B18" s="4">
        <v>230</v>
      </c>
      <c r="C18" s="4">
        <v>295</v>
      </c>
      <c r="D18" s="4">
        <v>370</v>
      </c>
    </row>
    <row r="19" spans="2:4" ht="30">
      <c r="B19" s="18" t="s">
        <v>19</v>
      </c>
      <c r="C19" s="7">
        <v>87</v>
      </c>
    </row>
    <row r="21" spans="2:4">
      <c r="B21" s="6" t="s">
        <v>14</v>
      </c>
      <c r="C21" s="8">
        <v>14</v>
      </c>
    </row>
  </sheetData>
  <mergeCells count="7">
    <mergeCell ref="B16:D16"/>
    <mergeCell ref="D1:D2"/>
    <mergeCell ref="H1:J1"/>
    <mergeCell ref="B1:B2"/>
    <mergeCell ref="A1:A2"/>
    <mergeCell ref="C1:C2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2023-08-31T08:36:28Z</dcterms:created>
  <dcterms:modified xsi:type="dcterms:W3CDTF">2025-03-13T05:42:44Z</dcterms:modified>
</cp:coreProperties>
</file>